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<sst xmlns="http://schemas.openxmlformats.org/spreadsheetml/2006/main" count="135" uniqueCount="52">
  <si>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</si>
  <si>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</si>
  <si>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</si>
  <si>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</si>
  <si>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</si>
  <si>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</si>
  <si>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</si>
  <si>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</si>
  <si>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</si>
  <si>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</si>
  <si>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</si>
  <si>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</si>
  <si>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</si>
  <si>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</si>
  <si>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</si>
  <si>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</si>
  <si>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</si>
  <si>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</si>
  <si>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</si>
  <si>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</si>
  <si>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</si>
  <si>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</si>
  <si>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</si>
  <si>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</si>
  <si>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</si>
  <si>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</si>
  <si>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</si>
  <si>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</si>
  <si>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</si>
  <si>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</si>
  <si>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</si>
  <si>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</si>
  <si>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</si>
  <si>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</si>
  <si>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</si>
  <si>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</si>
  <si>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Tony Russell</t>
  </si>
  <si>
    <t>Bruce Herrington</t>
  </si>
  <si>
    <t>Rob Beaty</t>
  </si>
  <si>
    <t>Rick Mills</t>
  </si>
  <si>
    <t>Bobby Herrington</t>
  </si>
  <si>
    <t>Jeff Davis</t>
  </si>
  <si>
    <t>Lee Holmes</t>
  </si>
  <si>
    <t>Alan Snowie</t>
  </si>
  <si>
    <t>Dick McSpadden</t>
  </si>
  <si>
    <t>Mike Polley</t>
  </si>
  <si>
    <t>Robert Gaines</t>
  </si>
  <si>
    <t>Ike Wiley</t>
  </si>
  <si>
    <t>Jim Waldron</t>
  </si>
  <si>
    <t>b</t>
  </si>
  <si>
    <t>Paul Thomas</t>
  </si>
  <si>
    <t>Dave Desmond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</si>
</sst>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197.3684210526316</c:v>
                </c:pt>
                <c:pt idx="7">
                  <c:v>190.54340155257592</c:v>
                </c:pt>
                <c:pt idx="8">
                  <c:v>0</c:v>
                </c:pt>
                <c:pt idx="9">
                  <c:v>183.2993890020367</c:v>
                </c:pt>
                <c:pt idx="10">
                  <c:v>176.24020887728463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185.18518518518516</c:v>
                </c:pt>
                <c:pt idx="20">
                  <c:v>184.42622950819674</c:v>
                </c:pt>
                <c:pt idx="21">
                  <c:v>184.93150684931507</c:v>
                </c:pt>
                <c:pt idx="22">
                  <c:v>170.2395964691046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184.80492813141677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320</c:v>
                </c:pt>
                <c:pt idx="2">
                  <c:v>310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5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6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176.3553233180929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197.36842105263153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axId val="1434656"/>
        <c:axId val="12911905"/>
      </c:scatterChart>
      <c:valAx>
        <c:axId val="1434656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2911905"/>
        <c:crossesAt val="180"/>
        <c:crossBetween val="midCat"/>
        <c:dispUnits/>
        <c:majorUnit val="377.748"/>
      </c:valAx>
      <c:valAx>
        <c:axId val="12911905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22">
      <selection activeCell="V67" sqref="V67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75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/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str">
        <f t="shared" si="4"/>
        <v>ERROR</v>
      </c>
      <c r="Q8" s="79">
        <f t="shared" si="0"/>
      </c>
      <c r="R8" s="79">
        <f t="shared" si="0"/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 t="s">
        <v>34</v>
      </c>
      <c r="C11" s="81"/>
      <c r="D11" s="85">
        <v>300</v>
      </c>
      <c r="E11" s="83">
        <v>0</v>
      </c>
      <c r="F11" s="83">
        <v>50</v>
      </c>
      <c r="G11" s="84">
        <v>0</v>
      </c>
      <c r="H11" s="85">
        <v>1</v>
      </c>
      <c r="I11" s="85">
        <v>12</v>
      </c>
      <c r="J11" s="85">
        <v>48</v>
      </c>
      <c r="K11" s="74">
        <f t="shared" si="1"/>
        <v>0</v>
      </c>
      <c r="L11" s="75">
        <f t="shared" si="5"/>
        <v>22</v>
      </c>
      <c r="M11" s="75">
        <f t="shared" si="6"/>
        <v>48.00000000000011</v>
      </c>
      <c r="N11" s="76">
        <f t="shared" si="2"/>
        <v>0.38</v>
      </c>
      <c r="O11" s="78">
        <f t="shared" si="3"/>
        <v>197.3684210526316</v>
      </c>
      <c r="P11" s="11">
        <f t="shared" si="4"/>
      </c>
      <c r="Q11" s="79">
        <f t="shared" si="0"/>
      </c>
      <c r="R11" s="79">
        <f t="shared" si="0"/>
      </c>
      <c r="S11" s="79">
        <f t="shared" si="0"/>
        <v>197.3684210526316</v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 t="s">
        <v>35</v>
      </c>
      <c r="C12" s="81"/>
      <c r="D12" s="85">
        <v>300</v>
      </c>
      <c r="E12" s="83"/>
      <c r="F12" s="83">
        <v>50</v>
      </c>
      <c r="G12" s="84">
        <v>57</v>
      </c>
      <c r="H12" s="85">
        <v>1</v>
      </c>
      <c r="I12" s="85">
        <v>14</v>
      </c>
      <c r="J12" s="85">
        <v>34</v>
      </c>
      <c r="K12" s="74">
        <f t="shared" si="1"/>
        <v>0</v>
      </c>
      <c r="L12" s="75">
        <f t="shared" si="5"/>
        <v>23</v>
      </c>
      <c r="M12" s="75">
        <f t="shared" si="6"/>
        <v>36.99999999999959</v>
      </c>
      <c r="N12" s="76">
        <f t="shared" si="2"/>
        <v>0.393611111111111</v>
      </c>
      <c r="O12" s="78">
        <f t="shared" si="3"/>
        <v>190.54340155257592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190.54340155257592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 t="s">
        <v>36</v>
      </c>
      <c r="C13" s="81"/>
      <c r="D13" s="85">
        <v>300</v>
      </c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e">
        <f t="shared" si="4"/>
        <v>#DIV/0!</v>
      </c>
      <c r="Q13" s="79">
        <f t="shared" si="0"/>
      </c>
      <c r="R13" s="79">
        <f t="shared" si="0"/>
      </c>
      <c r="S13" s="79" t="e">
        <f t="shared" si="0"/>
        <v>#DIV/0!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37</v>
      </c>
      <c r="C14" s="81"/>
      <c r="D14" s="85">
        <v>300</v>
      </c>
      <c r="E14" s="83"/>
      <c r="F14" s="83">
        <v>52</v>
      </c>
      <c r="G14" s="84">
        <v>39</v>
      </c>
      <c r="H14" s="85">
        <v>1</v>
      </c>
      <c r="I14" s="85">
        <v>17</v>
      </c>
      <c r="J14" s="85">
        <v>12</v>
      </c>
      <c r="K14" s="74">
        <f>TRUNC(N14)</f>
        <v>0</v>
      </c>
      <c r="L14" s="75">
        <f t="shared" si="5"/>
        <v>24</v>
      </c>
      <c r="M14" s="75">
        <f t="shared" si="6"/>
        <v>32.99999999999956</v>
      </c>
      <c r="N14" s="76">
        <f t="shared" si="2"/>
        <v>0.40916666666666657</v>
      </c>
      <c r="O14" s="78">
        <f t="shared" si="3"/>
        <v>183.2993890020367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183.2993890020367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38</v>
      </c>
      <c r="C15" s="81"/>
      <c r="D15" s="85">
        <v>300</v>
      </c>
      <c r="E15" s="83"/>
      <c r="F15" s="83">
        <v>54</v>
      </c>
      <c r="G15" s="84">
        <v>48</v>
      </c>
      <c r="H15" s="85">
        <v>1</v>
      </c>
      <c r="I15" s="85">
        <v>20</v>
      </c>
      <c r="J15" s="85">
        <v>20</v>
      </c>
      <c r="K15" s="74">
        <f>TRUNC(N15)</f>
        <v>0</v>
      </c>
      <c r="L15" s="75">
        <f t="shared" si="5"/>
        <v>25</v>
      </c>
      <c r="M15" s="75">
        <f t="shared" si="6"/>
        <v>31.999999999999606</v>
      </c>
      <c r="N15" s="76">
        <f t="shared" si="2"/>
        <v>0.42555555555555546</v>
      </c>
      <c r="O15" s="78">
        <f t="shared" si="3"/>
        <v>176.24020887728463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176.24020887728463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/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2"/>
        <v>0</v>
      </c>
      <c r="O16" s="78" t="e">
        <f t="shared" si="3"/>
        <v>#DIV/0!</v>
      </c>
      <c r="P16" s="11" t="str">
        <f t="shared" si="4"/>
        <v>ERROR</v>
      </c>
      <c r="Q16" s="79">
        <f t="shared" si="0"/>
      </c>
      <c r="R16" s="79">
        <f t="shared" si="0"/>
      </c>
      <c r="S16" s="79">
        <f t="shared" si="0"/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str">
        <f t="shared" si="4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39</v>
      </c>
      <c r="C24" s="81"/>
      <c r="D24" s="85">
        <v>285</v>
      </c>
      <c r="E24" s="83"/>
      <c r="F24" s="83">
        <v>56</v>
      </c>
      <c r="G24" s="84">
        <v>35</v>
      </c>
      <c r="H24" s="85">
        <v>1</v>
      </c>
      <c r="I24" s="85">
        <v>20</v>
      </c>
      <c r="J24" s="85">
        <v>53</v>
      </c>
      <c r="K24" s="74">
        <f>TRUNC(N24)</f>
        <v>0</v>
      </c>
      <c r="L24" s="75">
        <f t="shared" si="7"/>
        <v>24</v>
      </c>
      <c r="M24" s="75">
        <f>(N24-(K24+L24/60))*3600</f>
        <v>18.000000000000014</v>
      </c>
      <c r="N24" s="76">
        <f t="shared" si="2"/>
        <v>0.405</v>
      </c>
      <c r="O24" s="78">
        <f t="shared" si="3"/>
        <v>185.18518518518516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185.18518518518516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40</v>
      </c>
      <c r="C25" s="81"/>
      <c r="D25" s="85">
        <v>285</v>
      </c>
      <c r="E25" s="83"/>
      <c r="F25" s="83">
        <v>58</v>
      </c>
      <c r="G25" s="84">
        <v>21</v>
      </c>
      <c r="H25" s="85">
        <v>1</v>
      </c>
      <c r="I25" s="85">
        <v>22</v>
      </c>
      <c r="J25" s="85">
        <v>45</v>
      </c>
      <c r="K25" s="74">
        <f>TRUNC(N25)</f>
        <v>0</v>
      </c>
      <c r="L25" s="75">
        <f t="shared" si="7"/>
        <v>24</v>
      </c>
      <c r="M25" s="75">
        <f>(N25-(K25+L25/60))*3600</f>
        <v>23.999999999999755</v>
      </c>
      <c r="N25" s="76">
        <f t="shared" si="2"/>
        <v>0.4066666666666666</v>
      </c>
      <c r="O25" s="78">
        <f t="shared" si="3"/>
        <v>184.42622950819674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184.42622950819674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41</v>
      </c>
      <c r="C26" s="81"/>
      <c r="D26" s="85">
        <v>285</v>
      </c>
      <c r="E26" s="83"/>
      <c r="F26" s="83">
        <v>59</v>
      </c>
      <c r="G26" s="84">
        <v>25</v>
      </c>
      <c r="H26" s="85">
        <v>1</v>
      </c>
      <c r="I26" s="85">
        <v>23</v>
      </c>
      <c r="J26" s="85">
        <v>45</v>
      </c>
      <c r="K26" s="74">
        <f>TRUNC(N26)</f>
        <v>0</v>
      </c>
      <c r="L26" s="75">
        <f t="shared" si="7"/>
        <v>24</v>
      </c>
      <c r="M26" s="75">
        <f>(N26-(K26+L26/60))*3600</f>
        <v>19.99999999999993</v>
      </c>
      <c r="N26" s="76">
        <f t="shared" si="2"/>
        <v>0.40555555555555556</v>
      </c>
      <c r="O26" s="78">
        <f t="shared" si="3"/>
        <v>184.93150684931507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184.93150684931507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 t="s">
        <v>42</v>
      </c>
      <c r="C27" s="81"/>
      <c r="D27" s="85">
        <v>285</v>
      </c>
      <c r="E27" s="83"/>
      <c r="F27" s="83">
        <v>59</v>
      </c>
      <c r="G27" s="84">
        <v>0</v>
      </c>
      <c r="H27" s="85">
        <v>1</v>
      </c>
      <c r="I27" s="85">
        <v>25</v>
      </c>
      <c r="J27" s="85">
        <v>26</v>
      </c>
      <c r="K27" s="74">
        <f>TRUNC(N27)</f>
        <v>0</v>
      </c>
      <c r="L27" s="75">
        <f t="shared" si="7"/>
        <v>26</v>
      </c>
      <c r="M27" s="75">
        <f>(N27-(K27+L27/60))*3600</f>
        <v>26.00000000000047</v>
      </c>
      <c r="N27" s="76">
        <f t="shared" si="2"/>
        <v>0.4405555555555557</v>
      </c>
      <c r="O27" s="78">
        <f t="shared" si="3"/>
        <v>170.2395964691046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170.2395964691046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 t="s">
        <v>43</v>
      </c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/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str">
        <f t="shared" si="4"/>
        <v>ERROR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>
        <f t="shared" si="8"/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 t="s">
        <v>44</v>
      </c>
      <c r="C34" s="81"/>
      <c r="D34" s="85">
        <v>260</v>
      </c>
      <c r="E34" s="83">
        <v>1</v>
      </c>
      <c r="F34" s="83">
        <v>0</v>
      </c>
      <c r="G34" s="84">
        <v>44</v>
      </c>
      <c r="H34" s="85">
        <v>1</v>
      </c>
      <c r="I34" s="85">
        <v>25</v>
      </c>
      <c r="J34" s="85">
        <v>5</v>
      </c>
      <c r="K34" s="74">
        <f>TRUNC(N34)</f>
        <v>0</v>
      </c>
      <c r="L34" s="75">
        <f>TRUNC((N34-K34)*60)</f>
        <v>24</v>
      </c>
      <c r="M34" s="75">
        <f>(N34-(K34+L34/60))*3600</f>
        <v>21.000000000000483</v>
      </c>
      <c r="N34" s="76">
        <f t="shared" si="2"/>
        <v>0.4058333333333335</v>
      </c>
      <c r="O34" s="78">
        <f t="shared" si="3"/>
        <v>184.80492813141677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184.80492813141677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 t="s">
        <v>45</v>
      </c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 t="s">
        <v>46</v>
      </c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/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str">
        <f>IF(SUM(Q37:Z37)=0,"ERROR","")</f>
        <v>ERROR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>
        <f t="shared" si="8"/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47</v>
      </c>
      <c r="C44" s="81"/>
      <c r="D44" s="85">
        <v>225</v>
      </c>
      <c r="E44" s="85">
        <v>1</v>
      </c>
      <c r="F44" s="85">
        <v>2</v>
      </c>
      <c r="G44" s="85">
        <v>28</v>
      </c>
      <c r="H44" s="85">
        <v>1</v>
      </c>
      <c r="I44" s="85">
        <v>27</v>
      </c>
      <c r="J44" s="85">
        <v>59</v>
      </c>
      <c r="K44" s="74">
        <f>TRUNC(N44)</f>
        <v>0</v>
      </c>
      <c r="L44" s="75">
        <f t="shared" si="5"/>
        <v>25</v>
      </c>
      <c r="M44" s="75">
        <f t="shared" si="6"/>
        <v>30.99999999999865</v>
      </c>
      <c r="N44" s="76">
        <f t="shared" si="2"/>
        <v>0.4252777777777774</v>
      </c>
      <c r="O44" s="78">
        <f t="shared" si="3"/>
        <v>176.3553233180929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176.3553233180929</v>
      </c>
      <c r="Z44" s="79">
        <f t="shared" si="9"/>
      </c>
      <c r="AA44" s="1"/>
    </row>
    <row r="45" spans="1:27" ht="12.75">
      <c r="A45" s="73">
        <v>41</v>
      </c>
      <c r="B45" s="81" t="s">
        <v>48</v>
      </c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/>
      <c r="C57" s="81"/>
      <c r="D57" s="85">
        <v>300</v>
      </c>
      <c r="E57" s="85"/>
      <c r="F57" s="85">
        <v>49</v>
      </c>
      <c r="G57" s="85">
        <v>35</v>
      </c>
      <c r="H57" s="85">
        <v>1</v>
      </c>
      <c r="I57" s="85">
        <v>12</v>
      </c>
      <c r="J57" s="85">
        <v>23</v>
      </c>
      <c r="K57" s="74">
        <f t="shared" si="1"/>
        <v>0</v>
      </c>
      <c r="L57" s="75">
        <f t="shared" si="5"/>
        <v>22</v>
      </c>
      <c r="M57" s="75">
        <f t="shared" si="6"/>
        <v>48.00000000000051</v>
      </c>
      <c r="N57" s="76">
        <f t="shared" si="2"/>
        <v>0.3800000000000001</v>
      </c>
      <c r="O57" s="78">
        <f t="shared" si="3"/>
        <v>197.36842105263153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197.36842105263153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/>
      <c r="C59" s="81"/>
      <c r="D59" s="85">
        <v>285</v>
      </c>
      <c r="E59" s="85"/>
      <c r="F59" s="85">
        <v>51</v>
      </c>
      <c r="G59" s="85">
        <v>28</v>
      </c>
      <c r="H59" s="85">
        <v>1</v>
      </c>
      <c r="I59" s="85">
        <v>16</v>
      </c>
      <c r="J59" s="85">
        <v>19</v>
      </c>
      <c r="K59" s="74">
        <f t="shared" si="1"/>
        <v>0</v>
      </c>
      <c r="L59" s="75">
        <f t="shared" si="5"/>
        <v>24</v>
      </c>
      <c r="M59" s="75">
        <f t="shared" si="6"/>
        <v>50.99999999999958</v>
      </c>
      <c r="N59" s="76">
        <f t="shared" si="2"/>
        <v>0.41416666666666657</v>
      </c>
      <c r="O59" s="78">
        <f t="shared" si="3"/>
        <v>181.08651911468817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181.08651911468817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>
        <v>52</v>
      </c>
      <c r="G61" s="85">
        <v>17</v>
      </c>
      <c r="H61" s="85">
        <v>1</v>
      </c>
      <c r="I61" s="85">
        <v>18</v>
      </c>
      <c r="J61" s="85">
        <v>10</v>
      </c>
      <c r="K61" s="74">
        <f t="shared" si="1"/>
        <v>0</v>
      </c>
      <c r="L61" s="75">
        <f t="shared" si="5"/>
        <v>25</v>
      </c>
      <c r="M61" s="75">
        <f t="shared" si="6"/>
        <v>53.00000000000009</v>
      </c>
      <c r="N61" s="76">
        <f t="shared" si="2"/>
        <v>0.43138888888888893</v>
      </c>
      <c r="O61" s="78">
        <f t="shared" si="3"/>
        <v>173.85705086928525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173.85705086928525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>
        <v>53</v>
      </c>
      <c r="G63" s="85">
        <v>11</v>
      </c>
      <c r="H63" s="85">
        <v>1</v>
      </c>
      <c r="I63" s="85">
        <v>19</v>
      </c>
      <c r="J63" s="85">
        <v>3</v>
      </c>
      <c r="K63" s="74">
        <f t="shared" si="1"/>
        <v>0</v>
      </c>
      <c r="L63" s="75">
        <f t="shared" si="5"/>
        <v>25</v>
      </c>
      <c r="M63" s="75">
        <f t="shared" si="6"/>
        <v>51.99999999999954</v>
      </c>
      <c r="N63" s="76">
        <f t="shared" si="2"/>
        <v>0.431111111111111</v>
      </c>
      <c r="O63" s="78">
        <f t="shared" si="3"/>
        <v>173.9690721649485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173.9690721649485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>
        <v>0</v>
      </c>
      <c r="T65" s="106" t="e">
        <f>R8-T20</f>
        <v>#VALUE!</v>
      </c>
      <c r="U65" s="106">
        <v>12.2</v>
      </c>
      <c r="V65" s="106" t="e">
        <f>R8-V32</f>
        <v>#VALUE!</v>
      </c>
      <c r="W65" s="106">
        <v>12.6</v>
      </c>
      <c r="Y65" s="106">
        <v>21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197.36842105263153</v>
      </c>
      <c r="T66" s="106" t="e">
        <f aca="true" t="shared" si="10" ref="T66:Z66">SUM(T58:T65)</f>
        <v>#DIV/0!</v>
      </c>
      <c r="U66" s="106">
        <f t="shared" si="10"/>
        <v>193.28651911468816</v>
      </c>
      <c r="V66" s="106" t="e">
        <f>SUM(V56:V65)</f>
        <v>#DIV/0!</v>
      </c>
      <c r="W66" s="106">
        <f t="shared" si="10"/>
        <v>186.45705086928524</v>
      </c>
      <c r="X66" s="106" t="e">
        <f t="shared" si="10"/>
        <v>#DIV/0!</v>
      </c>
      <c r="Y66" s="106">
        <f t="shared" si="10"/>
        <v>194.9690721649485</v>
      </c>
      <c r="Z66" s="106" t="e">
        <f t="shared" si="10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">
      <selection activeCell="J18" sqref="J18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9</v>
      </c>
      <c r="F5" s="86">
        <v>46</v>
      </c>
      <c r="G5" s="87">
        <v>1</v>
      </c>
      <c r="H5" s="88">
        <v>18</v>
      </c>
      <c r="I5" s="88">
        <v>26</v>
      </c>
      <c r="J5" s="89">
        <v>14.5</v>
      </c>
      <c r="K5" s="101">
        <f>(G5+H5/60+I5/3600)-(D5+E5/60+F5/3600)</f>
        <v>1.1444444444444446</v>
      </c>
      <c r="L5" s="102">
        <f>1000/(J5*K5)</f>
        <v>60.26113157013726</v>
      </c>
    </row>
    <row r="6" spans="1:12" ht="12.75">
      <c r="A6" s="73">
        <v>2</v>
      </c>
      <c r="B6" s="81" t="s">
        <v>37</v>
      </c>
      <c r="C6" s="90"/>
      <c r="D6" s="90">
        <v>0</v>
      </c>
      <c r="E6" s="90">
        <v>11</v>
      </c>
      <c r="F6" s="90">
        <v>43</v>
      </c>
      <c r="G6" s="91">
        <v>1</v>
      </c>
      <c r="H6" s="92">
        <v>25</v>
      </c>
      <c r="I6" s="92">
        <v>26</v>
      </c>
      <c r="J6" s="93">
        <v>13.55</v>
      </c>
      <c r="K6" s="103">
        <f aca="true" t="shared" si="0" ref="K6:K54">(G6+H6/60+I6/3600)-(D6+E6/60+F6/3600)</f>
        <v>1.2286111111111113</v>
      </c>
      <c r="L6" s="104">
        <f aca="true" t="shared" si="1" ref="L6:L54">1000/(J6*K6)</f>
        <v>60.06842795084065</v>
      </c>
    </row>
    <row r="7" spans="1:12" ht="12.75">
      <c r="A7" s="73">
        <v>3</v>
      </c>
      <c r="B7" s="81" t="s">
        <v>45</v>
      </c>
      <c r="C7" s="90"/>
      <c r="D7" s="90">
        <v>0</v>
      </c>
      <c r="E7" s="90">
        <v>16</v>
      </c>
      <c r="F7" s="90">
        <v>58</v>
      </c>
      <c r="G7" s="91">
        <v>1</v>
      </c>
      <c r="H7" s="92">
        <v>27</v>
      </c>
      <c r="I7" s="92">
        <v>3</v>
      </c>
      <c r="J7" s="93">
        <v>15.7</v>
      </c>
      <c r="K7" s="103">
        <f t="shared" si="0"/>
        <v>1.1680555555555554</v>
      </c>
      <c r="L7" s="104">
        <f t="shared" si="1"/>
        <v>54.53016957368011</v>
      </c>
    </row>
    <row r="8" spans="1:12" ht="12.75">
      <c r="A8" s="73">
        <v>4</v>
      </c>
      <c r="B8" s="81" t="s">
        <v>35</v>
      </c>
      <c r="C8" s="90"/>
      <c r="D8" s="90">
        <v>0</v>
      </c>
      <c r="E8" s="90">
        <v>10</v>
      </c>
      <c r="F8" s="90">
        <v>9</v>
      </c>
      <c r="G8" s="91">
        <v>1</v>
      </c>
      <c r="H8" s="92">
        <v>21</v>
      </c>
      <c r="I8" s="92">
        <v>22</v>
      </c>
      <c r="J8" s="93">
        <v>14.7</v>
      </c>
      <c r="K8" s="103">
        <f t="shared" si="0"/>
        <v>1.1869444444444446</v>
      </c>
      <c r="L8" s="104">
        <f t="shared" si="1"/>
        <v>57.31288536945319</v>
      </c>
    </row>
    <row r="9" spans="1:12" ht="12.75">
      <c r="A9" s="73">
        <v>5</v>
      </c>
      <c r="B9" s="81" t="s">
        <v>40</v>
      </c>
      <c r="C9" s="90"/>
      <c r="D9" s="90">
        <v>0</v>
      </c>
      <c r="E9" s="90">
        <v>20</v>
      </c>
      <c r="F9" s="90">
        <v>28</v>
      </c>
      <c r="G9" s="91">
        <v>1</v>
      </c>
      <c r="H9" s="92">
        <v>32</v>
      </c>
      <c r="I9" s="92">
        <v>57</v>
      </c>
      <c r="J9" s="93">
        <v>14.9</v>
      </c>
      <c r="K9" s="103">
        <f t="shared" si="0"/>
        <v>1.2080555555555554</v>
      </c>
      <c r="L9" s="104">
        <f t="shared" si="1"/>
        <v>55.55546982180583</v>
      </c>
    </row>
    <row r="10" spans="1:12" ht="12.75">
      <c r="A10" s="73">
        <v>6</v>
      </c>
      <c r="B10" s="81" t="s">
        <v>51</v>
      </c>
      <c r="C10" s="90"/>
      <c r="D10" s="90">
        <v>0</v>
      </c>
      <c r="E10" s="90">
        <v>18</v>
      </c>
      <c r="F10" s="90">
        <v>8</v>
      </c>
      <c r="G10" s="91">
        <v>1</v>
      </c>
      <c r="H10" s="92">
        <v>57</v>
      </c>
      <c r="I10" s="92">
        <v>17</v>
      </c>
      <c r="J10" s="93">
        <v>28.2</v>
      </c>
      <c r="K10" s="103">
        <f t="shared" si="0"/>
        <v>1.6525</v>
      </c>
      <c r="L10" s="104">
        <f t="shared" si="1"/>
        <v>21.458997221059857</v>
      </c>
    </row>
    <row r="11" spans="1:12" ht="12.75">
      <c r="A11" s="73">
        <v>7</v>
      </c>
      <c r="B11" s="81" t="s">
        <v>42</v>
      </c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 t="s">
        <v>39</v>
      </c>
      <c r="C12" s="90"/>
      <c r="D12" s="90">
        <v>0</v>
      </c>
      <c r="E12" s="90">
        <v>15</v>
      </c>
      <c r="F12" s="90">
        <v>36</v>
      </c>
      <c r="G12" s="91">
        <v>1</v>
      </c>
      <c r="H12" s="92">
        <v>28</v>
      </c>
      <c r="I12" s="92">
        <v>15</v>
      </c>
      <c r="J12" s="93">
        <v>19.2</v>
      </c>
      <c r="K12" s="103">
        <f t="shared" si="0"/>
        <v>1.2108333333333334</v>
      </c>
      <c r="L12" s="104">
        <f t="shared" si="1"/>
        <v>43.014452856159664</v>
      </c>
    </row>
    <row r="13" spans="1:12" ht="12.75">
      <c r="A13" s="73">
        <v>9</v>
      </c>
      <c r="B13" s="81" t="s">
        <v>44</v>
      </c>
      <c r="C13" s="90"/>
      <c r="D13" s="90">
        <v>0</v>
      </c>
      <c r="E13" s="90">
        <v>14</v>
      </c>
      <c r="F13" s="90">
        <v>41</v>
      </c>
      <c r="G13" s="91">
        <v>1</v>
      </c>
      <c r="H13" s="92">
        <v>26</v>
      </c>
      <c r="I13" s="92">
        <v>3</v>
      </c>
      <c r="J13" s="93">
        <v>15.2</v>
      </c>
      <c r="K13" s="103">
        <f t="shared" si="0"/>
        <v>1.1894444444444443</v>
      </c>
      <c r="L13" s="104">
        <f t="shared" si="1"/>
        <v>55.31109417635636</v>
      </c>
    </row>
    <row r="14" spans="1:12" ht="12.75">
      <c r="A14" s="73">
        <v>10</v>
      </c>
      <c r="B14" s="81" t="s">
        <v>43</v>
      </c>
      <c r="C14" s="90"/>
      <c r="D14" s="90">
        <v>0</v>
      </c>
      <c r="E14" s="90">
        <v>22</v>
      </c>
      <c r="F14" s="90">
        <v>9</v>
      </c>
      <c r="G14" s="91">
        <v>1</v>
      </c>
      <c r="H14" s="92">
        <v>39</v>
      </c>
      <c r="I14" s="92">
        <v>58</v>
      </c>
      <c r="J14" s="93">
        <v>18.25</v>
      </c>
      <c r="K14" s="103">
        <f t="shared" si="0"/>
        <v>1.2969444444444445</v>
      </c>
      <c r="L14" s="104">
        <f t="shared" si="1"/>
        <v>42.24893424129422</v>
      </c>
    </row>
    <row r="15" spans="1:12" ht="12.75">
      <c r="A15" s="73">
        <v>11</v>
      </c>
      <c r="B15" s="81" t="s">
        <v>47</v>
      </c>
      <c r="C15" s="90"/>
      <c r="D15" s="90">
        <v>0</v>
      </c>
      <c r="E15" s="90">
        <v>19</v>
      </c>
      <c r="F15" s="90">
        <v>21</v>
      </c>
      <c r="G15" s="91">
        <v>1</v>
      </c>
      <c r="H15" s="92">
        <v>29</v>
      </c>
      <c r="I15" s="92">
        <v>40</v>
      </c>
      <c r="J15" s="93">
        <v>15</v>
      </c>
      <c r="K15" s="103">
        <f t="shared" si="0"/>
        <v>1.1719444444444445</v>
      </c>
      <c r="L15" s="104">
        <f t="shared" si="1"/>
        <v>56.88551789523584</v>
      </c>
    </row>
    <row r="16" spans="1:12" ht="12.75">
      <c r="A16" s="73">
        <v>12</v>
      </c>
      <c r="B16" s="81" t="s">
        <v>50</v>
      </c>
      <c r="C16" s="90"/>
      <c r="D16" s="90">
        <v>0</v>
      </c>
      <c r="E16" s="90">
        <v>21</v>
      </c>
      <c r="F16" s="90">
        <v>12</v>
      </c>
      <c r="G16" s="91">
        <v>1</v>
      </c>
      <c r="H16" s="92">
        <v>44</v>
      </c>
      <c r="I16" s="92">
        <v>17</v>
      </c>
      <c r="J16" s="93">
        <v>16.45</v>
      </c>
      <c r="K16" s="103">
        <f t="shared" si="0"/>
        <v>1.3847222222222224</v>
      </c>
      <c r="L16" s="104">
        <f t="shared" si="1"/>
        <v>43.900699057659295</v>
      </c>
    </row>
    <row r="17" spans="1:12" ht="12.75">
      <c r="A17" s="73">
        <v>13</v>
      </c>
      <c r="B17" s="81" t="s">
        <v>46</v>
      </c>
      <c r="C17" s="90"/>
      <c r="D17" s="90">
        <v>0</v>
      </c>
      <c r="E17" s="90">
        <v>18</v>
      </c>
      <c r="F17" s="90">
        <v>44</v>
      </c>
      <c r="G17" s="91">
        <v>1</v>
      </c>
      <c r="H17" s="92">
        <v>29</v>
      </c>
      <c r="I17" s="92">
        <v>56</v>
      </c>
      <c r="J17" s="93">
        <v>16.3</v>
      </c>
      <c r="K17" s="103">
        <f t="shared" si="0"/>
        <v>1.1866666666666668</v>
      </c>
      <c r="L17" s="104">
        <f t="shared" si="1"/>
        <v>51.69917970634865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B14" sqref="B14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B1" s="61" t="s">
        <v>49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1</v>
      </c>
      <c r="E6" s="95">
        <v>15</v>
      </c>
      <c r="F6" s="95">
        <v>0</v>
      </c>
      <c r="G6" s="98">
        <f>D6+E6/60+F6/3600</f>
        <v>1.25</v>
      </c>
      <c r="H6" s="95">
        <v>15</v>
      </c>
      <c r="I6" s="95">
        <v>0</v>
      </c>
      <c r="J6" s="95">
        <v>9</v>
      </c>
      <c r="K6" s="95">
        <v>46</v>
      </c>
      <c r="L6" s="98">
        <f>I6+J6/60+K6/3600</f>
        <v>0.16277777777777777</v>
      </c>
      <c r="M6" s="95">
        <v>1</v>
      </c>
      <c r="N6" s="95">
        <v>18</v>
      </c>
      <c r="O6" s="95">
        <v>26</v>
      </c>
      <c r="P6" s="95">
        <v>14.5</v>
      </c>
      <c r="Q6" s="98">
        <f>M6+N6/60+O6/3600</f>
        <v>1.3072222222222223</v>
      </c>
      <c r="R6" s="99">
        <f>TRUNC(U6)</f>
        <v>1</v>
      </c>
      <c r="S6" s="99">
        <f>TRUNC((U6-R6)*60)</f>
        <v>8</v>
      </c>
      <c r="T6" s="99">
        <f>(U6-R6-S6/60)*3600</f>
        <v>40.000000000000554</v>
      </c>
      <c r="U6" s="98">
        <f aca="true" t="shared" si="0" ref="U6:U54">Q6-L6</f>
        <v>1.1444444444444446</v>
      </c>
      <c r="V6" s="100">
        <f>5*3600*ABS(G6-U6)+250*ABS(H6-P6)</f>
        <v>2024.9999999999973</v>
      </c>
    </row>
    <row r="7" spans="1:22" ht="12.75">
      <c r="A7" s="73">
        <v>2</v>
      </c>
      <c r="B7" s="81" t="s">
        <v>35</v>
      </c>
      <c r="C7" s="96"/>
      <c r="D7" s="97">
        <v>1</v>
      </c>
      <c r="E7" s="97">
        <v>12</v>
      </c>
      <c r="F7" s="97">
        <v>7</v>
      </c>
      <c r="G7" s="98">
        <f aca="true" t="shared" si="1" ref="G7:G13">D7+E7/60+F7/3600</f>
        <v>1.2019444444444445</v>
      </c>
      <c r="H7" s="97">
        <v>15.2</v>
      </c>
      <c r="I7" s="97">
        <v>0</v>
      </c>
      <c r="J7" s="97">
        <v>10</v>
      </c>
      <c r="K7" s="97">
        <v>9</v>
      </c>
      <c r="L7" s="98">
        <f aca="true" t="shared" si="2" ref="L7:L54">I7+J7/60+K7/3600</f>
        <v>0.16916666666666666</v>
      </c>
      <c r="M7" s="97">
        <v>1</v>
      </c>
      <c r="N7" s="97">
        <v>21</v>
      </c>
      <c r="O7" s="97">
        <v>22</v>
      </c>
      <c r="P7" s="97">
        <v>14.7</v>
      </c>
      <c r="Q7" s="98">
        <f aca="true" t="shared" si="3" ref="Q7:Q54">M7+N7/60+O7/3600</f>
        <v>1.3561111111111113</v>
      </c>
      <c r="R7" s="99">
        <f aca="true" t="shared" si="4" ref="R7:R54">TRUNC(U7)</f>
        <v>1</v>
      </c>
      <c r="S7" s="99">
        <f aca="true" t="shared" si="5" ref="S7:S54">TRUNC((U7-R7)*60)</f>
        <v>11</v>
      </c>
      <c r="T7" s="99">
        <f aca="true" t="shared" si="6" ref="T7:T54">(U7-R7-S7/60)*3600</f>
        <v>13.000000000000533</v>
      </c>
      <c r="U7" s="98">
        <f t="shared" si="0"/>
        <v>1.1869444444444446</v>
      </c>
      <c r="V7" s="100">
        <f aca="true" t="shared" si="7" ref="V7:V54">5*3600*ABS(G7-U7)+250*ABS(H7-P7)</f>
        <v>394.99999999999824</v>
      </c>
    </row>
    <row r="8" spans="1:22" ht="12.75">
      <c r="A8" s="73">
        <v>3</v>
      </c>
      <c r="B8" s="81" t="s">
        <v>50</v>
      </c>
      <c r="C8" s="96"/>
      <c r="D8" s="97">
        <v>1</v>
      </c>
      <c r="E8" s="97">
        <v>23</v>
      </c>
      <c r="F8" s="97">
        <v>0</v>
      </c>
      <c r="G8" s="98">
        <f t="shared" si="1"/>
        <v>1.3833333333333333</v>
      </c>
      <c r="H8" s="97">
        <v>17</v>
      </c>
      <c r="I8" s="97">
        <v>0</v>
      </c>
      <c r="J8" s="97">
        <v>21</v>
      </c>
      <c r="K8" s="97">
        <v>12</v>
      </c>
      <c r="L8" s="98">
        <f t="shared" si="2"/>
        <v>0.35333333333333333</v>
      </c>
      <c r="M8" s="97">
        <v>1</v>
      </c>
      <c r="N8" s="97">
        <v>44</v>
      </c>
      <c r="O8" s="97">
        <v>17</v>
      </c>
      <c r="P8" s="97">
        <v>16.45</v>
      </c>
      <c r="Q8" s="98">
        <f t="shared" si="3"/>
        <v>1.7380555555555557</v>
      </c>
      <c r="R8" s="99">
        <f t="shared" si="4"/>
        <v>1</v>
      </c>
      <c r="S8" s="99">
        <f t="shared" si="5"/>
        <v>23</v>
      </c>
      <c r="T8" s="99">
        <f t="shared" si="6"/>
        <v>5.000000000000582</v>
      </c>
      <c r="U8" s="98">
        <f t="shared" si="0"/>
        <v>1.3847222222222224</v>
      </c>
      <c r="V8" s="100">
        <f t="shared" si="7"/>
        <v>162.5000000000041</v>
      </c>
    </row>
    <row r="9" spans="1:22" ht="12.75">
      <c r="A9" s="73">
        <v>4</v>
      </c>
      <c r="B9" s="81" t="s">
        <v>37</v>
      </c>
      <c r="C9" s="96"/>
      <c r="D9" s="97">
        <v>1</v>
      </c>
      <c r="E9" s="97">
        <v>11</v>
      </c>
      <c r="F9" s="97">
        <v>0</v>
      </c>
      <c r="G9" s="98">
        <f t="shared" si="1"/>
        <v>1.1833333333333333</v>
      </c>
      <c r="H9" s="97">
        <v>13.9</v>
      </c>
      <c r="I9" s="97">
        <v>0</v>
      </c>
      <c r="J9" s="97">
        <v>11</v>
      </c>
      <c r="K9" s="97">
        <v>43</v>
      </c>
      <c r="L9" s="98">
        <f t="shared" si="2"/>
        <v>0.19527777777777777</v>
      </c>
      <c r="M9" s="97">
        <v>1</v>
      </c>
      <c r="N9" s="97">
        <v>25</v>
      </c>
      <c r="O9" s="97">
        <v>26</v>
      </c>
      <c r="P9" s="97">
        <v>13.55</v>
      </c>
      <c r="Q9" s="98">
        <f t="shared" si="3"/>
        <v>1.423888888888889</v>
      </c>
      <c r="R9" s="99">
        <f t="shared" si="4"/>
        <v>1</v>
      </c>
      <c r="S9" s="99">
        <f t="shared" si="5"/>
        <v>13</v>
      </c>
      <c r="T9" s="99">
        <f t="shared" si="6"/>
        <v>43.000000000000725</v>
      </c>
      <c r="U9" s="98">
        <f t="shared" si="0"/>
        <v>1.2286111111111113</v>
      </c>
      <c r="V9" s="100">
        <f t="shared" si="7"/>
        <v>902.5000000000034</v>
      </c>
    </row>
    <row r="10" spans="1:22" ht="12.75">
      <c r="A10" s="73">
        <v>5</v>
      </c>
      <c r="B10" s="81" t="s">
        <v>42</v>
      </c>
      <c r="C10" s="96"/>
      <c r="D10" s="97"/>
      <c r="E10" s="97"/>
      <c r="F10" s="97"/>
      <c r="G10" s="98">
        <f t="shared" si="1"/>
        <v>0</v>
      </c>
      <c r="H10" s="97"/>
      <c r="I10" s="97"/>
      <c r="J10" s="97"/>
      <c r="K10" s="97"/>
      <c r="L10" s="98">
        <f t="shared" si="2"/>
        <v>0</v>
      </c>
      <c r="M10" s="97"/>
      <c r="N10" s="97"/>
      <c r="O10" s="97"/>
      <c r="P10" s="97"/>
      <c r="Q10" s="98">
        <f t="shared" si="3"/>
        <v>0</v>
      </c>
      <c r="R10" s="99">
        <f t="shared" si="4"/>
        <v>0</v>
      </c>
      <c r="S10" s="99">
        <f t="shared" si="5"/>
        <v>0</v>
      </c>
      <c r="T10" s="99">
        <f t="shared" si="6"/>
        <v>0</v>
      </c>
      <c r="U10" s="98">
        <f t="shared" si="0"/>
        <v>0</v>
      </c>
      <c r="V10" s="100">
        <f t="shared" si="7"/>
        <v>0</v>
      </c>
    </row>
    <row r="11" spans="1:22" ht="12.75">
      <c r="A11" s="73">
        <v>6</v>
      </c>
      <c r="B11" s="81" t="s">
        <v>40</v>
      </c>
      <c r="C11" s="96"/>
      <c r="D11" s="97">
        <v>1</v>
      </c>
      <c r="E11" s="97">
        <v>7</v>
      </c>
      <c r="F11" s="97">
        <v>0</v>
      </c>
      <c r="G11" s="98">
        <f t="shared" si="1"/>
        <v>1.1166666666666667</v>
      </c>
      <c r="H11" s="97">
        <v>16</v>
      </c>
      <c r="I11" s="97">
        <v>0</v>
      </c>
      <c r="J11" s="97">
        <v>20</v>
      </c>
      <c r="K11" s="97">
        <v>28</v>
      </c>
      <c r="L11" s="98">
        <f t="shared" si="2"/>
        <v>0.3411111111111111</v>
      </c>
      <c r="M11" s="97">
        <v>1</v>
      </c>
      <c r="N11" s="97">
        <v>32</v>
      </c>
      <c r="O11" s="97">
        <v>57</v>
      </c>
      <c r="P11" s="97">
        <v>14.9</v>
      </c>
      <c r="Q11" s="98">
        <f>M11+N11/60+O11/3600</f>
        <v>1.5491666666666666</v>
      </c>
      <c r="R11" s="99">
        <f>TRUNC(U11)</f>
        <v>1</v>
      </c>
      <c r="S11" s="99">
        <f>TRUNC((U11-R11)*60)</f>
        <v>12</v>
      </c>
      <c r="T11" s="99">
        <f>(U11-R11-S11/60)*3600</f>
        <v>28.999999999999538</v>
      </c>
      <c r="U11" s="98">
        <f>Q11-L11</f>
        <v>1.2080555555555554</v>
      </c>
      <c r="V11" s="100">
        <f t="shared" si="7"/>
        <v>1919.9999999999973</v>
      </c>
    </row>
    <row r="12" spans="1:22" ht="12.75">
      <c r="A12" s="73">
        <v>7</v>
      </c>
      <c r="B12" s="81" t="s">
        <v>41</v>
      </c>
      <c r="C12" s="96"/>
      <c r="D12" s="97"/>
      <c r="E12" s="97"/>
      <c r="F12" s="97"/>
      <c r="G12" s="98">
        <f t="shared" si="1"/>
        <v>0</v>
      </c>
      <c r="H12" s="97"/>
      <c r="I12" s="97"/>
      <c r="J12" s="97"/>
      <c r="K12" s="97"/>
      <c r="L12" s="98">
        <f t="shared" si="2"/>
        <v>0</v>
      </c>
      <c r="M12" s="97"/>
      <c r="N12" s="97"/>
      <c r="O12" s="97"/>
      <c r="P12" s="97"/>
      <c r="Q12" s="98">
        <f t="shared" si="3"/>
        <v>0</v>
      </c>
      <c r="R12" s="99">
        <f t="shared" si="4"/>
        <v>0</v>
      </c>
      <c r="S12" s="99">
        <f t="shared" si="5"/>
        <v>0</v>
      </c>
      <c r="T12" s="99">
        <f t="shared" si="6"/>
        <v>0</v>
      </c>
      <c r="U12" s="98">
        <f t="shared" si="0"/>
        <v>0</v>
      </c>
      <c r="V12" s="100">
        <f t="shared" si="7"/>
        <v>0</v>
      </c>
    </row>
    <row r="13" spans="1:22" ht="12.75">
      <c r="A13" s="73">
        <v>8</v>
      </c>
      <c r="B13" s="81" t="s">
        <v>39</v>
      </c>
      <c r="C13" s="96"/>
      <c r="D13" s="97">
        <v>1</v>
      </c>
      <c r="E13" s="97">
        <v>13</v>
      </c>
      <c r="F13" s="97">
        <v>0</v>
      </c>
      <c r="G13" s="98">
        <f t="shared" si="1"/>
        <v>1.2166666666666668</v>
      </c>
      <c r="H13" s="97">
        <v>19.1</v>
      </c>
      <c r="I13" s="97">
        <v>0</v>
      </c>
      <c r="J13" s="97">
        <v>15</v>
      </c>
      <c r="K13" s="97">
        <v>36</v>
      </c>
      <c r="L13" s="98">
        <f t="shared" si="2"/>
        <v>0.26</v>
      </c>
      <c r="M13" s="97">
        <v>1</v>
      </c>
      <c r="N13" s="97">
        <v>28</v>
      </c>
      <c r="O13" s="97">
        <v>15</v>
      </c>
      <c r="P13" s="97">
        <v>19.2</v>
      </c>
      <c r="Q13" s="98">
        <f t="shared" si="3"/>
        <v>1.4708333333333334</v>
      </c>
      <c r="R13" s="99">
        <f t="shared" si="4"/>
        <v>1</v>
      </c>
      <c r="S13" s="99">
        <f t="shared" si="5"/>
        <v>12</v>
      </c>
      <c r="T13" s="100">
        <f t="shared" si="6"/>
        <v>39.0000000000003</v>
      </c>
      <c r="U13" s="98">
        <f t="shared" si="0"/>
        <v>1.2108333333333334</v>
      </c>
      <c r="V13" s="100">
        <f t="shared" si="7"/>
        <v>129.9999999999999</v>
      </c>
    </row>
    <row r="14" spans="1:22" ht="12.75">
      <c r="A14" s="73">
        <v>9</v>
      </c>
      <c r="B14" s="81" t="s">
        <v>44</v>
      </c>
      <c r="C14" s="96"/>
      <c r="D14" s="97">
        <v>1</v>
      </c>
      <c r="E14" s="97">
        <v>12</v>
      </c>
      <c r="F14" s="97">
        <v>30</v>
      </c>
      <c r="G14" s="98">
        <f aca="true" t="shared" si="8" ref="G14:G54">D14+E14/60+F14/3600</f>
        <v>1.2083333333333333</v>
      </c>
      <c r="H14" s="97">
        <v>15.2</v>
      </c>
      <c r="I14" s="97">
        <v>0</v>
      </c>
      <c r="J14" s="97">
        <v>14</v>
      </c>
      <c r="K14" s="97">
        <v>41</v>
      </c>
      <c r="L14" s="98">
        <f t="shared" si="2"/>
        <v>0.24472222222222223</v>
      </c>
      <c r="M14" s="97">
        <v>1</v>
      </c>
      <c r="N14" s="97">
        <v>26</v>
      </c>
      <c r="O14" s="97">
        <v>3</v>
      </c>
      <c r="P14" s="97">
        <v>15.2</v>
      </c>
      <c r="Q14" s="98">
        <f t="shared" si="3"/>
        <v>1.4341666666666666</v>
      </c>
      <c r="R14" s="99">
        <f t="shared" si="4"/>
        <v>1</v>
      </c>
      <c r="S14" s="99">
        <f t="shared" si="5"/>
        <v>11</v>
      </c>
      <c r="T14" s="99">
        <f t="shared" si="6"/>
        <v>21.99999999999954</v>
      </c>
      <c r="U14" s="98">
        <f t="shared" si="0"/>
        <v>1.1894444444444443</v>
      </c>
      <c r="V14" s="100">
        <f t="shared" si="7"/>
        <v>340.0000000000012</v>
      </c>
    </row>
    <row r="15" spans="1:22" ht="12.75">
      <c r="A15" s="73">
        <v>10</v>
      </c>
      <c r="B15" s="81" t="s">
        <v>47</v>
      </c>
      <c r="C15" s="96"/>
      <c r="D15" s="97">
        <v>1</v>
      </c>
      <c r="E15" s="97">
        <v>7</v>
      </c>
      <c r="F15" s="97">
        <v>30</v>
      </c>
      <c r="G15" s="98">
        <f t="shared" si="8"/>
        <v>1.125</v>
      </c>
      <c r="H15" s="97">
        <v>14.1</v>
      </c>
      <c r="I15" s="97">
        <v>0</v>
      </c>
      <c r="J15" s="97">
        <v>19</v>
      </c>
      <c r="K15" s="97">
        <v>21</v>
      </c>
      <c r="L15" s="98">
        <f t="shared" si="2"/>
        <v>0.3225</v>
      </c>
      <c r="M15" s="97">
        <v>1</v>
      </c>
      <c r="N15" s="97">
        <v>29</v>
      </c>
      <c r="O15" s="97">
        <v>40</v>
      </c>
      <c r="P15" s="97">
        <v>15</v>
      </c>
      <c r="Q15" s="98">
        <f t="shared" si="3"/>
        <v>1.4944444444444445</v>
      </c>
      <c r="R15" s="99">
        <f t="shared" si="4"/>
        <v>1</v>
      </c>
      <c r="S15" s="99">
        <f t="shared" si="5"/>
        <v>10</v>
      </c>
      <c r="T15" s="99">
        <f t="shared" si="6"/>
        <v>19.00000000000007</v>
      </c>
      <c r="U15" s="98">
        <f t="shared" si="0"/>
        <v>1.1719444444444445</v>
      </c>
      <c r="V15" s="100">
        <f t="shared" si="7"/>
        <v>1070.0000000000002</v>
      </c>
    </row>
    <row r="16" spans="1:22" ht="12.75">
      <c r="A16" s="73">
        <v>11</v>
      </c>
      <c r="B16" s="81" t="s">
        <v>43</v>
      </c>
      <c r="C16" s="96"/>
      <c r="D16" s="97">
        <v>1</v>
      </c>
      <c r="E16" s="97">
        <v>17</v>
      </c>
      <c r="F16" s="97">
        <v>0</v>
      </c>
      <c r="G16" s="98">
        <f t="shared" si="8"/>
        <v>1.2833333333333332</v>
      </c>
      <c r="H16" s="97">
        <v>17.3</v>
      </c>
      <c r="I16" s="97">
        <v>0</v>
      </c>
      <c r="J16" s="97">
        <v>22</v>
      </c>
      <c r="K16" s="97">
        <v>9</v>
      </c>
      <c r="L16" s="98">
        <f t="shared" si="2"/>
        <v>0.36916666666666664</v>
      </c>
      <c r="M16" s="97">
        <v>1</v>
      </c>
      <c r="N16" s="97">
        <v>39</v>
      </c>
      <c r="O16" s="97">
        <v>58</v>
      </c>
      <c r="P16" s="97">
        <v>18.25</v>
      </c>
      <c r="Q16" s="98">
        <f t="shared" si="3"/>
        <v>1.666111111111111</v>
      </c>
      <c r="R16" s="99">
        <f t="shared" si="4"/>
        <v>1</v>
      </c>
      <c r="S16" s="99">
        <f t="shared" si="5"/>
        <v>17</v>
      </c>
      <c r="T16" s="99">
        <f t="shared" si="6"/>
        <v>49.000000000000064</v>
      </c>
      <c r="U16" s="98">
        <f t="shared" si="0"/>
        <v>1.2969444444444445</v>
      </c>
      <c r="V16" s="100">
        <f t="shared" si="7"/>
        <v>482.50000000000216</v>
      </c>
    </row>
    <row r="17" spans="1:22" ht="12.75">
      <c r="A17" s="73">
        <v>12</v>
      </c>
      <c r="B17" s="81" t="s">
        <v>45</v>
      </c>
      <c r="C17" s="96"/>
      <c r="D17" s="97">
        <v>1</v>
      </c>
      <c r="E17" s="97">
        <v>0</v>
      </c>
      <c r="F17" s="97">
        <v>15</v>
      </c>
      <c r="G17" s="98">
        <f t="shared" si="8"/>
        <v>1.0041666666666667</v>
      </c>
      <c r="H17" s="97">
        <v>17.4</v>
      </c>
      <c r="I17" s="97">
        <v>0</v>
      </c>
      <c r="J17" s="97">
        <v>16</v>
      </c>
      <c r="K17" s="97">
        <v>58</v>
      </c>
      <c r="L17" s="98">
        <f t="shared" si="2"/>
        <v>0.2827777777777778</v>
      </c>
      <c r="M17" s="97">
        <v>1</v>
      </c>
      <c r="N17" s="97">
        <v>27</v>
      </c>
      <c r="O17" s="97">
        <v>3</v>
      </c>
      <c r="P17" s="97">
        <v>15.7</v>
      </c>
      <c r="Q17" s="98">
        <f t="shared" si="3"/>
        <v>1.4508333333333332</v>
      </c>
      <c r="R17" s="99">
        <f t="shared" si="4"/>
        <v>1</v>
      </c>
      <c r="S17" s="99">
        <f t="shared" si="5"/>
        <v>10</v>
      </c>
      <c r="T17" s="99">
        <f t="shared" si="6"/>
        <v>4.999999999999483</v>
      </c>
      <c r="U17" s="98">
        <f t="shared" si="0"/>
        <v>1.1680555555555554</v>
      </c>
      <c r="V17" s="100">
        <f t="shared" si="7"/>
        <v>3374.9999999999977</v>
      </c>
    </row>
    <row r="18" spans="1:22" ht="12.75">
      <c r="A18" s="73">
        <v>13</v>
      </c>
      <c r="B18" s="81" t="s">
        <v>51</v>
      </c>
      <c r="C18" s="96"/>
      <c r="D18" s="97">
        <v>1</v>
      </c>
      <c r="E18" s="97">
        <v>25</v>
      </c>
      <c r="F18" s="97">
        <v>0</v>
      </c>
      <c r="G18" s="98">
        <f t="shared" si="8"/>
        <v>1.4166666666666667</v>
      </c>
      <c r="H18" s="97">
        <v>25</v>
      </c>
      <c r="I18" s="97">
        <v>0</v>
      </c>
      <c r="J18" s="97">
        <v>18</v>
      </c>
      <c r="K18" s="97">
        <v>8</v>
      </c>
      <c r="L18" s="98">
        <f t="shared" si="2"/>
        <v>0.3022222222222222</v>
      </c>
      <c r="M18" s="97">
        <v>1</v>
      </c>
      <c r="N18" s="97">
        <v>57</v>
      </c>
      <c r="O18" s="97">
        <v>17</v>
      </c>
      <c r="P18" s="97">
        <v>28.2</v>
      </c>
      <c r="Q18" s="98">
        <f t="shared" si="3"/>
        <v>1.9547222222222222</v>
      </c>
      <c r="R18" s="99">
        <f t="shared" si="4"/>
        <v>1</v>
      </c>
      <c r="S18" s="99">
        <f t="shared" si="5"/>
        <v>39</v>
      </c>
      <c r="T18" s="99">
        <f t="shared" si="6"/>
        <v>9.000000000000208</v>
      </c>
      <c r="U18" s="98">
        <f t="shared" si="0"/>
        <v>1.6525</v>
      </c>
      <c r="V18" s="100">
        <f t="shared" si="7"/>
        <v>5045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2016-06-27T00:04:58Z</dcterms:modified>
  <cp:category/>
  <cp:version/>
  <cp:contentType/>
  <cp:contentStatus/>
</cp:coreProperties>
</file>